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2645" activeTab="3"/>
  </bookViews>
  <sheets>
    <sheet name="Таблица1" sheetId="1" r:id="rId1"/>
    <sheet name="Таблица2" sheetId="2" r:id="rId2"/>
    <sheet name="Таблица3" sheetId="3" r:id="rId3"/>
    <sheet name="Таблица3.1" sheetId="4" r:id="rId4"/>
  </sheets>
  <externalReferences>
    <externalReference r:id="rId5"/>
  </externalReferences>
  <definedNames>
    <definedName name="_xlnm.Print_Area" localSheetId="0">Таблица1!$A$1:$U$25</definedName>
    <definedName name="_xlnm.Print_Area" localSheetId="1">Таблица2!$A$1:$Q$13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I23" i="1"/>
  <c r="J23" i="1"/>
  <c r="L23" i="1"/>
  <c r="Q23" i="1"/>
  <c r="M23" i="1"/>
  <c r="S21" i="3" l="1"/>
  <c r="R21" i="3"/>
  <c r="Q21" i="3"/>
  <c r="O21" i="3"/>
  <c r="M21" i="3"/>
  <c r="K21" i="3"/>
  <c r="J21" i="3"/>
  <c r="I21" i="3"/>
  <c r="H21" i="3"/>
  <c r="G21" i="3"/>
  <c r="F21" i="3"/>
  <c r="E21" i="3"/>
  <c r="G15" i="4" l="1"/>
  <c r="F15" i="4"/>
  <c r="C15" i="4"/>
  <c r="G9" i="4"/>
  <c r="F9" i="4"/>
  <c r="C9" i="4"/>
  <c r="D16" i="3"/>
  <c r="C16" i="3" s="1"/>
  <c r="P21" i="3"/>
  <c r="N21" i="3"/>
  <c r="L21" i="3"/>
  <c r="P15" i="3"/>
  <c r="H15" i="3"/>
  <c r="G15" i="3"/>
  <c r="D23" i="3"/>
  <c r="C23" i="3" s="1"/>
  <c r="D22" i="3"/>
  <c r="C19" i="3"/>
  <c r="C18" i="3"/>
  <c r="D17" i="3"/>
  <c r="N15" i="3"/>
  <c r="D13" i="3"/>
  <c r="C13" i="3" s="1"/>
  <c r="C22" i="3" l="1"/>
  <c r="C21" i="3" s="1"/>
  <c r="D21" i="3"/>
  <c r="D15" i="3"/>
  <c r="C17" i="3"/>
  <c r="C15" i="3" s="1"/>
  <c r="D12" i="3"/>
  <c r="E12" i="3"/>
  <c r="C12" i="3"/>
  <c r="N10" i="2" l="1"/>
  <c r="Q18" i="1"/>
  <c r="S18" i="1"/>
  <c r="Q19" i="1"/>
  <c r="S20" i="1"/>
  <c r="Q20" i="1"/>
  <c r="Q21" i="1"/>
  <c r="S21" i="1"/>
  <c r="J17" i="1"/>
  <c r="I17" i="1"/>
  <c r="R17" i="1"/>
  <c r="P17" i="1"/>
  <c r="O17" i="1"/>
  <c r="N17" i="1"/>
  <c r="L17" i="1"/>
  <c r="K17" i="1"/>
  <c r="Q15" i="1"/>
  <c r="M15" i="1" s="1"/>
  <c r="R14" i="1"/>
  <c r="P14" i="1"/>
  <c r="O14" i="1"/>
  <c r="N14" i="1"/>
  <c r="L14" i="1"/>
  <c r="K14" i="1"/>
  <c r="J14" i="1"/>
  <c r="I14" i="1"/>
  <c r="S19" i="1" l="1"/>
  <c r="S15" i="1"/>
  <c r="M14" i="1"/>
  <c r="Q14" i="1"/>
</calcChain>
</file>

<file path=xl/sharedStrings.xml><?xml version="1.0" encoding="utf-8"?>
<sst xmlns="http://schemas.openxmlformats.org/spreadsheetml/2006/main" count="224" uniqueCount="100">
  <si>
    <t>УТВЕРЖДЕН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</si>
  <si>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2020-2022 годов в городском поселении "Хилокское"</t>
  </si>
  <si>
    <t xml:space="preserve">Таблица 1. Адресный перечень и характеристика многоквартирных домов,   расположенных на территории городского поселения "Хилокское" Забайкальского края, в отношении которых на период  2020-2022 годов планируется проведение капитального ремонта общего имущества </t>
  </si>
  <si>
    <t>№ п/п</t>
  </si>
  <si>
    <t>Адрес МКД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</si>
  <si>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</si>
  <si>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</si>
  <si>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</si>
  <si>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</si>
  <si>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</si>
  <si>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</si>
  <si>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</si>
  <si>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</si>
  <si>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</si>
  <si>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</si>
  <si>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</si>
  <si>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</si>
  <si>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</si>
  <si>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</si>
  <si>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</si>
  <si>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</si>
  <si>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</si>
  <si>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бюджета Российской Федерации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</si>
  <si>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</si>
  <si>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</si>
  <si>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</si>
  <si>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за счет средств иных источников</t>
  </si>
  <si>
    <t>кв.м</t>
  </si>
  <si>
    <t>чел.</t>
  </si>
  <si>
    <t>руб.</t>
  </si>
  <si>
    <t>руб./кв.м</t>
  </si>
  <si>
    <t>2020 год</t>
  </si>
  <si>
    <t>X</t>
  </si>
  <si>
    <t>Х</t>
  </si>
  <si>
    <t>г. Хилок, ул. Советская, д. 6</t>
  </si>
  <si>
    <t>общий счет регионального оператора</t>
  </si>
  <si>
    <t>Каменные, кирпичные</t>
  </si>
  <si>
    <t>12.2020</t>
  </si>
  <si>
    <t>г. Хилок, ул. Калинина, д. 45</t>
  </si>
  <si>
    <t>Деревянные</t>
  </si>
  <si>
    <t>12.2021</t>
  </si>
  <si>
    <t>г. Хилок, ул. Дзержинского, д. 4</t>
  </si>
  <si>
    <t>Специальный счет регионального оператора</t>
  </si>
  <si>
    <t>г. Хилок, ул. Калинина, д. 1</t>
  </si>
  <si>
    <t>г. Хилок, ул. Ленина, д. 23</t>
  </si>
  <si>
    <t>12.2022</t>
  </si>
  <si>
    <t>г. Хилок, ул. Калинина, д. 49</t>
  </si>
  <si>
    <t>г. Хилок, ул. Первомайская, д. 14</t>
  </si>
  <si>
    <t>2020-12.2022</t>
  </si>
  <si>
    <t>2021 год</t>
  </si>
  <si>
    <t>2022 год</t>
  </si>
  <si>
    <t xml:space="preserve"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городского поселения "Хилокское" Забайкальского края, на период 2020-2022 годов 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</si>
  <si>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</si>
  <si>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</si>
  <si>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</si>
  <si>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</si>
  <si>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</si>
  <si>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</si>
  <si>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</si>
  <si>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</si>
  <si>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</si>
  <si>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</si>
  <si>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кв.м.</t>
  </si>
  <si>
    <t>ед.</t>
  </si>
  <si>
    <t>Итого по городскому поселению "Хилокское":</t>
  </si>
  <si>
    <t>Итого по  городскому поселению "Хилокское":</t>
  </si>
  <si>
    <t>Итого по городскому поселению "Хилокское"</t>
  </si>
  <si>
    <t xml:space="preserve">Таблица 3. Адресный перечень многоквартирных домов,   расположенных на территории Забайкальского края, в отношении которых на период _______________ годов планируется проведение капитального ремонта общего имущества, по видам работ по капитальному ремонту 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</si>
  <si>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</si>
  <si>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</si>
  <si>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</si>
  <si>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внутридомовых инженерных систем электро-, тепло-, газо-, водоснабжения, водоотведения</t>
  </si>
  <si>
    <t>ремонт, замена, модернизация лифтов, ремонт лифтовых шахт, машинных и блочных помещений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</si>
  <si>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</si>
  <si>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</si>
  <si>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</si>
  <si>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</si>
  <si>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</si>
  <si>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 ремонт, замену, модернизацию лифтов, ремонт лифтовых шахт, машинных и блочных помещений</t>
  </si>
  <si>
    <t>услуги по осуществлению строительного контроля</t>
  </si>
  <si>
    <t>услуги и (или) работы по переустройству невентилируемой крыши на вентилируемую крышу, устройству выходов на кровлю</t>
  </si>
  <si>
    <t>электроснабжения</t>
  </si>
  <si>
    <t xml:space="preserve"> теплоснабжения</t>
  </si>
  <si>
    <t>горячего водоснабжения</t>
  </si>
  <si>
    <t>холодного водоснабжения</t>
  </si>
  <si>
    <t>водоотведения</t>
  </si>
  <si>
    <t>руб</t>
  </si>
  <si>
    <r>
      <t>г. Хилок, ул. Калинина, д. 45</t>
    </r>
    <r>
      <rPr>
        <vertAlign val="superscript"/>
        <sz val="10"/>
        <rFont val="Times New Roman"/>
        <family val="1"/>
        <charset val="204"/>
      </rPr>
      <t>(1)</t>
    </r>
  </si>
  <si>
    <r>
      <t>г. Хилок, ул. Калинина, д. 27</t>
    </r>
    <r>
      <rPr>
        <vertAlign val="superscript"/>
        <sz val="10"/>
        <rFont val="Times New Roman"/>
        <family val="1"/>
        <charset val="204"/>
      </rPr>
      <t>(3)</t>
    </r>
  </si>
  <si>
    <r>
      <t>г. Хилок, ул. Калинина, д. 31</t>
    </r>
    <r>
      <rPr>
        <vertAlign val="superscript"/>
        <sz val="10"/>
        <rFont val="Times New Roman"/>
        <family val="1"/>
        <charset val="204"/>
      </rPr>
      <t>(3)</t>
    </r>
  </si>
  <si>
    <r>
      <t>г. Хилок, ул. Щербакова, д. 2</t>
    </r>
    <r>
      <rPr>
        <vertAlign val="superscript"/>
        <sz val="10"/>
        <rFont val="Times New Roman"/>
        <family val="1"/>
        <charset val="204"/>
      </rPr>
      <t>(3)</t>
    </r>
  </si>
  <si>
    <t>ремонт внутридомовых инженерных систем</t>
  </si>
  <si>
    <t>ИТОГО
ремонт внутридомовых инженерных систем</t>
  </si>
  <si>
    <t>электроснабже-ния</t>
  </si>
  <si>
    <t>теплоснабжения</t>
  </si>
  <si>
    <t>1</t>
  </si>
  <si>
    <t>2</t>
  </si>
  <si>
    <t xml:space="preserve"> на 2021 год:</t>
  </si>
  <si>
    <t>Постановлением администрации городского поселения "Хилокское" от  03 декабря_ 2021 г. № 547</t>
  </si>
  <si>
    <t>г. Хилок, ул. Первомайская, д. 14(3)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</si>
</sst>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" fillId="5" borderId="0" applyNumberFormat="0" applyBorder="0" applyAlignment="0" applyProtection="0"/>
    <xf numFmtId="0" fontId="9" fillId="0" borderId="0"/>
  </cellStyleXfs>
  <cellXfs count="187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4" fontId="8" fillId="0" borderId="2" xfId="0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horizontal="right"/>
    </xf>
    <xf numFmtId="4" fontId="14" fillId="2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Alignment="1">
      <alignment horizontal="right"/>
    </xf>
    <xf numFmtId="0" fontId="14" fillId="0" borderId="2" xfId="0" applyNumberFormat="1" applyFont="1" applyFill="1" applyBorder="1" applyAlignment="1" applyProtection="1">
      <alignment horizontal="center" wrapText="1"/>
    </xf>
    <xf numFmtId="49" fontId="14" fillId="0" borderId="2" xfId="0" applyNumberFormat="1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NumberFormat="1" applyFont="1" applyFill="1" applyBorder="1" applyAlignment="1">
      <alignment horizontal="center" wrapText="1"/>
    </xf>
    <xf numFmtId="0" fontId="14" fillId="2" borderId="2" xfId="0" applyNumberFormat="1" applyFont="1" applyFill="1" applyBorder="1" applyAlignment="1" applyProtection="1">
      <alignment horizontal="center"/>
    </xf>
    <xf numFmtId="4" fontId="14" fillId="2" borderId="2" xfId="0" applyNumberFormat="1" applyFont="1" applyFill="1" applyBorder="1" applyAlignment="1">
      <alignment wrapText="1"/>
    </xf>
    <xf numFmtId="3" fontId="14" fillId="2" borderId="2" xfId="0" applyNumberFormat="1" applyFont="1" applyFill="1" applyBorder="1" applyAlignment="1">
      <alignment wrapText="1"/>
    </xf>
    <xf numFmtId="4" fontId="14" fillId="2" borderId="2" xfId="0" applyNumberFormat="1" applyFont="1" applyFill="1" applyBorder="1" applyAlignment="1" applyProtection="1">
      <alignment wrapText="1"/>
    </xf>
    <xf numFmtId="4" fontId="14" fillId="2" borderId="2" xfId="1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 applyProtection="1">
      <alignment horizontal="right" wrapText="1"/>
    </xf>
    <xf numFmtId="49" fontId="14" fillId="2" borderId="2" xfId="0" applyNumberFormat="1" applyFont="1" applyFill="1" applyBorder="1" applyAlignment="1" applyProtection="1">
      <alignment horizontal="right" wrapText="1"/>
    </xf>
    <xf numFmtId="2" fontId="14" fillId="0" borderId="2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/>
    <xf numFmtId="4" fontId="14" fillId="0" borderId="2" xfId="0" applyNumberFormat="1" applyFont="1" applyFill="1" applyBorder="1" applyAlignment="1" applyProtection="1">
      <alignment horizontal="right"/>
    </xf>
    <xf numFmtId="0" fontId="14" fillId="0" borderId="2" xfId="0" applyFont="1" applyFill="1" applyBorder="1" applyAlignment="1">
      <alignment horizontal="right"/>
    </xf>
    <xf numFmtId="0" fontId="14" fillId="0" borderId="2" xfId="1" applyNumberFormat="1" applyFont="1" applyFill="1" applyBorder="1" applyAlignment="1" applyProtection="1">
      <alignment horizontal="center" wrapText="1"/>
    </xf>
    <xf numFmtId="49" fontId="14" fillId="0" borderId="2" xfId="1" applyNumberFormat="1" applyFont="1" applyFill="1" applyBorder="1" applyAlignment="1">
      <alignment horizontal="left" wrapText="1"/>
    </xf>
    <xf numFmtId="0" fontId="14" fillId="0" borderId="2" xfId="1" applyFont="1" applyFill="1" applyBorder="1" applyAlignment="1">
      <alignment horizontal="center" wrapText="1"/>
    </xf>
    <xf numFmtId="0" fontId="14" fillId="0" borderId="2" xfId="1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 applyProtection="1"/>
    <xf numFmtId="3" fontId="14" fillId="0" borderId="2" xfId="1" applyNumberFormat="1" applyFont="1" applyFill="1" applyBorder="1" applyAlignment="1" applyProtection="1"/>
    <xf numFmtId="4" fontId="14" fillId="0" borderId="2" xfId="0" applyNumberFormat="1" applyFont="1" applyFill="1" applyBorder="1" applyAlignment="1" applyProtection="1">
      <alignment wrapText="1"/>
    </xf>
    <xf numFmtId="4" fontId="14" fillId="0" borderId="2" xfId="1" applyNumberFormat="1" applyFont="1" applyFill="1" applyBorder="1" applyAlignment="1">
      <alignment horizontal="right" wrapText="1"/>
    </xf>
    <xf numFmtId="4" fontId="14" fillId="0" borderId="2" xfId="1" applyNumberFormat="1" applyFont="1" applyFill="1" applyBorder="1" applyAlignment="1">
      <alignment horizontal="right"/>
    </xf>
    <xf numFmtId="49" fontId="14" fillId="0" borderId="2" xfId="0" applyNumberFormat="1" applyFont="1" applyFill="1" applyBorder="1" applyAlignment="1" applyProtection="1">
      <alignment horizontal="right" wrapText="1"/>
    </xf>
    <xf numFmtId="0" fontId="14" fillId="0" borderId="2" xfId="0" applyFont="1" applyFill="1" applyBorder="1" applyAlignment="1">
      <alignment horizontal="center" wrapText="1"/>
    </xf>
    <xf numFmtId="49" fontId="14" fillId="0" borderId="2" xfId="1" applyNumberFormat="1" applyFont="1" applyFill="1" applyBorder="1" applyAlignment="1" applyProtection="1">
      <alignment horizontal="right" wrapText="1"/>
    </xf>
    <xf numFmtId="49" fontId="15" fillId="0" borderId="2" xfId="0" applyNumberFormat="1" applyFont="1" applyFill="1" applyBorder="1" applyAlignment="1">
      <alignment horizontal="left" wrapText="1"/>
    </xf>
    <xf numFmtId="0" fontId="11" fillId="0" borderId="2" xfId="0" applyNumberFormat="1" applyFont="1" applyFill="1" applyBorder="1" applyAlignment="1">
      <alignment horizontal="center" wrapText="1"/>
    </xf>
    <xf numFmtId="0" fontId="10" fillId="0" borderId="2" xfId="0" applyNumberFormat="1" applyFont="1" applyFill="1" applyBorder="1" applyAlignment="1" applyProtection="1">
      <alignment horizontal="center"/>
    </xf>
    <xf numFmtId="4" fontId="11" fillId="0" borderId="2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4" fontId="10" fillId="0" borderId="2" xfId="0" applyNumberFormat="1" applyFont="1" applyFill="1" applyBorder="1" applyAlignment="1" applyProtection="1">
      <alignment wrapText="1"/>
    </xf>
    <xf numFmtId="4" fontId="14" fillId="0" borderId="2" xfId="0" applyNumberFormat="1" applyFont="1" applyFill="1" applyBorder="1" applyAlignment="1">
      <alignment wrapText="1"/>
    </xf>
    <xf numFmtId="4" fontId="14" fillId="0" borderId="2" xfId="0" applyNumberFormat="1" applyFont="1" applyFill="1" applyBorder="1" applyAlignment="1">
      <alignment horizontal="right" wrapText="1"/>
    </xf>
    <xf numFmtId="4" fontId="10" fillId="0" borderId="2" xfId="0" applyNumberFormat="1" applyFont="1" applyFill="1" applyBorder="1" applyAlignment="1" applyProtection="1">
      <alignment horizontal="right" wrapText="1"/>
    </xf>
    <xf numFmtId="49" fontId="10" fillId="0" borderId="2" xfId="0" applyNumberFormat="1" applyFont="1" applyFill="1" applyBorder="1" applyAlignment="1" applyProtection="1">
      <alignment horizontal="right" wrapText="1"/>
    </xf>
    <xf numFmtId="0" fontId="8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right"/>
    </xf>
    <xf numFmtId="3" fontId="8" fillId="4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 applyProtection="1">
      <alignment horizontal="right"/>
    </xf>
    <xf numFmtId="4" fontId="8" fillId="4" borderId="2" xfId="1" applyNumberFormat="1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/>
    </xf>
    <xf numFmtId="49" fontId="8" fillId="4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wrapText="1" readingOrder="1"/>
    </xf>
    <xf numFmtId="0" fontId="7" fillId="0" borderId="2" xfId="0" applyFont="1" applyFill="1" applyBorder="1" applyAlignment="1">
      <alignment horizontal="center" wrapText="1" readingOrder="1"/>
    </xf>
    <xf numFmtId="0" fontId="8" fillId="0" borderId="2" xfId="0" applyFont="1" applyFill="1" applyBorder="1" applyAlignment="1">
      <alignment horizontal="center" readingOrder="1"/>
    </xf>
    <xf numFmtId="4" fontId="8" fillId="0" borderId="2" xfId="0" applyNumberFormat="1" applyFont="1" applyFill="1" applyBorder="1" applyAlignment="1">
      <alignment horizontal="right" readingOrder="1"/>
    </xf>
    <xf numFmtId="3" fontId="8" fillId="0" borderId="2" xfId="0" applyNumberFormat="1" applyFont="1" applyFill="1" applyBorder="1" applyAlignment="1">
      <alignment horizontal="right" readingOrder="1"/>
    </xf>
    <xf numFmtId="49" fontId="8" fillId="0" borderId="2" xfId="0" applyNumberFormat="1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3" xfId="0" applyFont="1" applyBorder="1" applyAlignment="1">
      <alignment horizontal="center"/>
    </xf>
    <xf numFmtId="0" fontId="18" fillId="0" borderId="2" xfId="0" applyFont="1" applyBorder="1"/>
    <xf numFmtId="0" fontId="5" fillId="0" borderId="2" xfId="0" applyFont="1" applyBorder="1" applyAlignment="1">
      <alignment horizontal="center" wrapText="1"/>
    </xf>
    <xf numFmtId="165" fontId="17" fillId="0" borderId="2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165" fontId="17" fillId="0" borderId="2" xfId="0" applyNumberFormat="1" applyFont="1" applyBorder="1" applyAlignment="1">
      <alignment horizontal="center"/>
    </xf>
    <xf numFmtId="4" fontId="17" fillId="0" borderId="2" xfId="0" applyNumberFormat="1" applyFont="1" applyBorder="1" applyAlignment="1">
      <alignment horizontal="center" wrapText="1"/>
    </xf>
    <xf numFmtId="3" fontId="17" fillId="0" borderId="2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2" fontId="20" fillId="0" borderId="3" xfId="0" applyNumberFormat="1" applyFont="1" applyBorder="1" applyAlignment="1">
      <alignment horizontal="center" wrapText="1"/>
    </xf>
    <xf numFmtId="165" fontId="20" fillId="6" borderId="2" xfId="0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right"/>
    </xf>
    <xf numFmtId="165" fontId="6" fillId="6" borderId="2" xfId="0" applyNumberFormat="1" applyFont="1" applyFill="1" applyBorder="1" applyAlignment="1">
      <alignment horizontal="right"/>
    </xf>
    <xf numFmtId="4" fontId="19" fillId="6" borderId="2" xfId="0" applyNumberFormat="1" applyFont="1" applyFill="1" applyBorder="1" applyAlignment="1" applyProtection="1">
      <alignment horizontal="right" wrapText="1"/>
    </xf>
    <xf numFmtId="0" fontId="22" fillId="6" borderId="0" xfId="0" applyFont="1" applyFill="1"/>
    <xf numFmtId="0" fontId="23" fillId="0" borderId="0" xfId="0" applyFont="1"/>
    <xf numFmtId="164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 applyProtection="1">
      <alignment horizontal="left" wrapText="1"/>
    </xf>
    <xf numFmtId="4" fontId="24" fillId="2" borderId="2" xfId="0" applyNumberFormat="1" applyFont="1" applyFill="1" applyBorder="1" applyAlignment="1" applyProtection="1">
      <alignment horizontal="right"/>
    </xf>
    <xf numFmtId="164" fontId="24" fillId="0" borderId="2" xfId="0" applyNumberFormat="1" applyFont="1" applyFill="1" applyBorder="1" applyAlignment="1">
      <alignment horizontal="left" wrapText="1"/>
    </xf>
    <xf numFmtId="4" fontId="24" fillId="2" borderId="2" xfId="0" applyNumberFormat="1" applyFont="1" applyFill="1" applyBorder="1" applyAlignment="1"/>
    <xf numFmtId="0" fontId="24" fillId="0" borderId="2" xfId="0" applyFont="1" applyFill="1" applyBorder="1" applyAlignment="1">
      <alignment horizontal="left" wrapText="1"/>
    </xf>
    <xf numFmtId="164" fontId="24" fillId="0" borderId="2" xfId="0" applyNumberFormat="1" applyFont="1" applyFill="1" applyBorder="1" applyAlignment="1">
      <alignment horizontal="left"/>
    </xf>
    <xf numFmtId="165" fontId="1" fillId="5" borderId="2" xfId="2" applyNumberFormat="1" applyBorder="1" applyAlignment="1">
      <alignment horizontal="right"/>
    </xf>
    <xf numFmtId="0" fontId="0" fillId="2" borderId="0" xfId="0" applyFill="1"/>
    <xf numFmtId="164" fontId="24" fillId="0" borderId="3" xfId="0" applyNumberFormat="1" applyFont="1" applyFill="1" applyBorder="1" applyAlignment="1">
      <alignment horizontal="left"/>
    </xf>
    <xf numFmtId="0" fontId="24" fillId="0" borderId="3" xfId="0" applyFont="1" applyFill="1" applyBorder="1" applyAlignment="1">
      <alignment horizontal="left" wrapText="1"/>
    </xf>
    <xf numFmtId="165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0" fontId="23" fillId="0" borderId="0" xfId="0" applyFont="1" applyBorder="1"/>
    <xf numFmtId="0" fontId="20" fillId="2" borderId="2" xfId="3" applyNumberFormat="1" applyFont="1" applyFill="1" applyBorder="1" applyAlignment="1" applyProtection="1">
      <alignment vertical="center" wrapText="1" readingOrder="1"/>
    </xf>
    <xf numFmtId="0" fontId="20" fillId="2" borderId="2" xfId="3" applyNumberFormat="1" applyFont="1" applyFill="1" applyBorder="1" applyAlignment="1" applyProtection="1">
      <alignment horizontal="center" vertical="center" wrapText="1" readingOrder="1"/>
    </xf>
    <xf numFmtId="0" fontId="24" fillId="2" borderId="2" xfId="3" applyNumberFormat="1" applyFont="1" applyFill="1" applyBorder="1" applyAlignment="1" applyProtection="1">
      <alignment horizontal="center" vertical="center" wrapText="1" readingOrder="1"/>
    </xf>
    <xf numFmtId="0" fontId="24" fillId="2" borderId="2" xfId="3" applyNumberFormat="1" applyFont="1" applyFill="1" applyBorder="1" applyAlignment="1" applyProtection="1">
      <alignment horizontal="left" vertical="center" wrapText="1" readingOrder="1"/>
    </xf>
    <xf numFmtId="4" fontId="26" fillId="2" borderId="2" xfId="0" applyNumberFormat="1" applyFont="1" applyFill="1" applyBorder="1" applyAlignment="1">
      <alignment horizontal="right" vertical="center" wrapText="1"/>
    </xf>
    <xf numFmtId="4" fontId="24" fillId="2" borderId="2" xfId="3" applyNumberFormat="1" applyFont="1" applyFill="1" applyBorder="1" applyAlignment="1" applyProtection="1">
      <alignment horizontal="right" vertical="center" wrapText="1"/>
    </xf>
    <xf numFmtId="4" fontId="27" fillId="5" borderId="2" xfId="2" applyNumberFormat="1" applyFont="1" applyBorder="1"/>
    <xf numFmtId="4" fontId="27" fillId="0" borderId="2" xfId="0" applyNumberFormat="1" applyFont="1" applyBorder="1"/>
    <xf numFmtId="4" fontId="27" fillId="0" borderId="3" xfId="0" applyNumberFormat="1" applyFont="1" applyBorder="1"/>
    <xf numFmtId="4" fontId="27" fillId="5" borderId="7" xfId="2" applyNumberFormat="1" applyFont="1" applyBorder="1"/>
    <xf numFmtId="4" fontId="27" fillId="0" borderId="2" xfId="0" applyNumberFormat="1" applyFont="1" applyFill="1" applyBorder="1"/>
    <xf numFmtId="164" fontId="14" fillId="0" borderId="2" xfId="0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9" fillId="2" borderId="8" xfId="0" applyNumberFormat="1" applyFont="1" applyFill="1" applyBorder="1" applyAlignment="1">
      <alignment horizontal="left" wrapText="1"/>
    </xf>
    <xf numFmtId="0" fontId="19" fillId="2" borderId="9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2" fontId="24" fillId="0" borderId="2" xfId="3" applyNumberFormat="1" applyFont="1" applyFill="1" applyBorder="1" applyAlignment="1" applyProtection="1">
      <alignment horizontal="center" wrapText="1"/>
    </xf>
    <xf numFmtId="0" fontId="19" fillId="6" borderId="8" xfId="0" applyNumberFormat="1" applyFont="1" applyFill="1" applyBorder="1" applyAlignment="1" applyProtection="1">
      <alignment wrapText="1"/>
    </xf>
    <xf numFmtId="0" fontId="19" fillId="6" borderId="9" xfId="0" applyNumberFormat="1" applyFont="1" applyFill="1" applyBorder="1" applyAlignment="1" applyProtection="1">
      <alignment wrapText="1"/>
    </xf>
    <xf numFmtId="0" fontId="19" fillId="6" borderId="2" xfId="0" applyNumberFormat="1" applyFont="1" applyFill="1" applyBorder="1" applyAlignment="1" applyProtection="1">
      <alignment horizontal="left" wrapText="1"/>
    </xf>
    <xf numFmtId="0" fontId="19" fillId="6" borderId="2" xfId="0" applyNumberFormat="1" applyFont="1" applyFill="1" applyBorder="1" applyAlignment="1" applyProtection="1">
      <alignment wrapText="1"/>
    </xf>
    <xf numFmtId="0" fontId="19" fillId="6" borderId="2" xfId="0" applyFont="1" applyFill="1" applyBorder="1" applyAlignment="1">
      <alignment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2" borderId="2" xfId="3" applyNumberFormat="1" applyFont="1" applyFill="1" applyBorder="1" applyAlignment="1" applyProtection="1">
      <alignment horizontal="center" vertical="top" wrapText="1" readingOrder="1"/>
    </xf>
    <xf numFmtId="0" fontId="24" fillId="2" borderId="8" xfId="3" applyNumberFormat="1" applyFont="1" applyFill="1" applyBorder="1" applyAlignment="1" applyProtection="1">
      <alignment horizontal="left" vertical="center" wrapText="1"/>
    </xf>
    <xf numFmtId="0" fontId="24" fillId="2" borderId="9" xfId="3" applyNumberFormat="1" applyFont="1" applyFill="1" applyBorder="1" applyAlignment="1" applyProtection="1">
      <alignment horizontal="left" vertical="center" wrapText="1"/>
    </xf>
    <xf numFmtId="0" fontId="27" fillId="5" borderId="2" xfId="2" applyNumberFormat="1" applyFont="1" applyBorder="1" applyAlignment="1" applyProtection="1">
      <alignment wrapText="1"/>
    </xf>
    <xf numFmtId="0" fontId="27" fillId="5" borderId="2" xfId="2" applyFont="1" applyBorder="1" applyAlignment="1">
      <alignment wrapText="1"/>
    </xf>
    <xf numFmtId="0" fontId="27" fillId="5" borderId="7" xfId="2" applyNumberFormat="1" applyFont="1" applyBorder="1" applyAlignment="1" applyProtection="1">
      <alignment wrapText="1"/>
    </xf>
    <xf numFmtId="0" fontId="27" fillId="5" borderId="7" xfId="2" applyFont="1" applyBorder="1" applyAlignment="1">
      <alignment wrapText="1"/>
    </xf>
    <xf numFmtId="0" fontId="20" fillId="2" borderId="2" xfId="3" applyNumberFormat="1" applyFont="1" applyFill="1" applyBorder="1" applyAlignment="1" applyProtection="1">
      <alignment horizontal="center" vertical="center" wrapText="1" readingOrder="1"/>
    </xf>
    <xf numFmtId="0" fontId="20" fillId="2" borderId="2" xfId="3" applyNumberFormat="1" applyFont="1" applyFill="1" applyBorder="1" applyAlignment="1" applyProtection="1">
      <alignment horizontal="left" vertical="center" wrapText="1" readingOrder="1"/>
    </xf>
    <xf numFmtId="0" fontId="20" fillId="2" borderId="8" xfId="3" applyNumberFormat="1" applyFont="1" applyFill="1" applyBorder="1" applyAlignment="1" applyProtection="1">
      <alignment horizontal="center" vertical="center" wrapText="1" readingOrder="1"/>
    </xf>
    <xf numFmtId="0" fontId="20" fillId="2" borderId="10" xfId="3" applyNumberFormat="1" applyFont="1" applyFill="1" applyBorder="1" applyAlignment="1" applyProtection="1">
      <alignment horizontal="center" vertical="center" wrapText="1" readingOrder="1"/>
    </xf>
  </cellXfs>
  <cellStyles count="4">
    <cellStyle name="20% - Акцент1" xfId="2" builtinId="30"/>
    <cellStyle name="Обычный" xfId="0" builtinId="0"/>
    <cellStyle name="Обычный 23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2;&#1089;&#1090;&#1072;&#1089;&#1080;&#1103;/Desktop/304_09082021%20(&#1050;&#1088;.%20&#1087;&#1083;&#1072;&#108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</sheetNames>
    <sheetDataSet>
      <sheetData sheetId="0">
        <row r="171">
          <cell r="L171">
            <v>246</v>
          </cell>
        </row>
      </sheetData>
      <sheetData sheetId="1"/>
      <sheetData sheetId="2">
        <row r="11">
          <cell r="C11">
            <v>48015.09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view="pageBreakPreview" zoomScale="106" zoomScaleNormal="80" zoomScaleSheetLayoutView="106" workbookViewId="0">
      <selection activeCell="C1" sqref="A1:U25"/>
    </sheetView>
  </sheetViews>
  <sheetFormatPr defaultRowHeight="15" x14ac:dyDescent="0.25"/>
  <cols>
    <col min="1" max="1" width="9.28515625" bestFit="1" customWidth="1"/>
    <col min="2" max="2" width="28.28515625" customWidth="1"/>
    <col min="3" max="5" width="9.28515625" bestFit="1" customWidth="1"/>
    <col min="6" max="6" width="10" customWidth="1"/>
    <col min="7" max="12" width="9.28515625" bestFit="1" customWidth="1"/>
    <col min="13" max="13" width="12.28515625" customWidth="1"/>
    <col min="14" max="16" width="9.28515625" bestFit="1" customWidth="1"/>
    <col min="17" max="17" width="13.85546875" customWidth="1"/>
    <col min="18" max="18" width="9.28515625" bestFit="1" customWidth="1"/>
    <col min="19" max="19" width="9.7109375" bestFit="1" customWidth="1"/>
    <col min="20" max="21" width="9.28515625" bestFit="1" customWidth="1"/>
  </cols>
  <sheetData>
    <row r="1" spans="1:21" x14ac:dyDescent="0.25">
      <c r="P1" s="136" t="s">
        <v>0</v>
      </c>
      <c r="Q1" s="136"/>
      <c r="R1" s="136"/>
      <c r="S1" s="136"/>
      <c r="T1" s="136"/>
      <c r="U1" s="136"/>
    </row>
    <row r="2" spans="1:21" ht="27" customHeight="1" x14ac:dyDescent="0.25">
      <c r="P2" s="136" t="s">
        <v>98</v>
      </c>
      <c r="Q2" s="136"/>
      <c r="R2" s="136"/>
      <c r="S2" s="136"/>
      <c r="T2" s="136"/>
      <c r="U2" s="136"/>
    </row>
    <row r="3" spans="1:21" ht="18.75" x14ac:dyDescent="0.25">
      <c r="P3" s="137"/>
      <c r="Q3" s="137"/>
      <c r="R3" s="137"/>
      <c r="S3" s="137"/>
      <c r="T3" s="137"/>
      <c r="U3" s="137"/>
    </row>
    <row r="4" spans="1:21" ht="18.75" x14ac:dyDescent="0.3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x14ac:dyDescent="0.25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1" ht="10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2.5" customHeight="1" x14ac:dyDescent="0.25">
      <c r="A8" s="133" t="s">
        <v>3</v>
      </c>
      <c r="B8" s="133" t="s">
        <v>4</v>
      </c>
      <c r="C8" s="135" t="s">
        <v>5</v>
      </c>
      <c r="D8" s="133" t="s">
        <v>6</v>
      </c>
      <c r="E8" s="132"/>
      <c r="F8" s="131" t="s">
        <v>7</v>
      </c>
      <c r="G8" s="131" t="s">
        <v>8</v>
      </c>
      <c r="H8" s="131" t="s">
        <v>9</v>
      </c>
      <c r="I8" s="131" t="s">
        <v>10</v>
      </c>
      <c r="J8" s="133" t="s">
        <v>11</v>
      </c>
      <c r="K8" s="132"/>
      <c r="L8" s="131" t="s">
        <v>12</v>
      </c>
      <c r="M8" s="133" t="s">
        <v>13</v>
      </c>
      <c r="N8" s="132"/>
      <c r="O8" s="132"/>
      <c r="P8" s="132"/>
      <c r="Q8" s="132"/>
      <c r="R8" s="132"/>
      <c r="S8" s="131" t="s">
        <v>14</v>
      </c>
      <c r="T8" s="131" t="s">
        <v>15</v>
      </c>
      <c r="U8" s="131" t="s">
        <v>16</v>
      </c>
    </row>
    <row r="9" spans="1:21" x14ac:dyDescent="0.25">
      <c r="A9" s="132"/>
      <c r="B9" s="132"/>
      <c r="C9" s="135"/>
      <c r="D9" s="131" t="s">
        <v>17</v>
      </c>
      <c r="E9" s="131" t="s">
        <v>18</v>
      </c>
      <c r="F9" s="132"/>
      <c r="G9" s="132"/>
      <c r="H9" s="132"/>
      <c r="I9" s="132"/>
      <c r="J9" s="131" t="s">
        <v>19</v>
      </c>
      <c r="K9" s="131" t="s">
        <v>20</v>
      </c>
      <c r="L9" s="132"/>
      <c r="M9" s="131" t="s">
        <v>19</v>
      </c>
      <c r="N9" s="133" t="s">
        <v>21</v>
      </c>
      <c r="O9" s="132"/>
      <c r="P9" s="132"/>
      <c r="Q9" s="132"/>
      <c r="R9" s="132"/>
      <c r="S9" s="132"/>
      <c r="T9" s="132"/>
      <c r="U9" s="132"/>
    </row>
    <row r="10" spans="1:21" ht="93.75" x14ac:dyDescent="0.25">
      <c r="A10" s="132"/>
      <c r="B10" s="132"/>
      <c r="C10" s="135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7" t="s">
        <v>22</v>
      </c>
      <c r="O10" s="7" t="s">
        <v>23</v>
      </c>
      <c r="P10" s="7" t="s">
        <v>24</v>
      </c>
      <c r="Q10" s="7" t="s">
        <v>25</v>
      </c>
      <c r="R10" s="7" t="s">
        <v>26</v>
      </c>
      <c r="S10" s="132"/>
      <c r="T10" s="132"/>
      <c r="U10" s="132"/>
    </row>
    <row r="11" spans="1:21" x14ac:dyDescent="0.25">
      <c r="A11" s="134"/>
      <c r="B11" s="134"/>
      <c r="C11" s="135"/>
      <c r="D11" s="134"/>
      <c r="E11" s="134"/>
      <c r="F11" s="134"/>
      <c r="G11" s="134"/>
      <c r="H11" s="134"/>
      <c r="I11" s="8" t="s">
        <v>27</v>
      </c>
      <c r="J11" s="8" t="s">
        <v>27</v>
      </c>
      <c r="K11" s="8" t="s">
        <v>27</v>
      </c>
      <c r="L11" s="8" t="s">
        <v>28</v>
      </c>
      <c r="M11" s="8" t="s">
        <v>29</v>
      </c>
      <c r="N11" s="8" t="s">
        <v>29</v>
      </c>
      <c r="O11" s="8" t="s">
        <v>29</v>
      </c>
      <c r="P11" s="8" t="s">
        <v>29</v>
      </c>
      <c r="Q11" s="8" t="s">
        <v>29</v>
      </c>
      <c r="R11" s="8" t="s">
        <v>29</v>
      </c>
      <c r="S11" s="8" t="s">
        <v>30</v>
      </c>
      <c r="T11" s="8" t="s">
        <v>30</v>
      </c>
      <c r="U11" s="134"/>
    </row>
    <row r="12" spans="1:2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9">
        <v>19</v>
      </c>
      <c r="T12" s="9">
        <v>20</v>
      </c>
      <c r="U12" s="9">
        <v>21</v>
      </c>
    </row>
    <row r="13" spans="1:21" x14ac:dyDescent="0.25">
      <c r="A13" s="10"/>
      <c r="B13" s="11" t="s">
        <v>31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1" customHeight="1" x14ac:dyDescent="0.25">
      <c r="A14" s="129" t="s">
        <v>65</v>
      </c>
      <c r="B14" s="129"/>
      <c r="C14" s="12" t="s">
        <v>32</v>
      </c>
      <c r="D14" s="12" t="s">
        <v>32</v>
      </c>
      <c r="E14" s="12" t="s">
        <v>32</v>
      </c>
      <c r="F14" s="12" t="s">
        <v>32</v>
      </c>
      <c r="G14" s="13" t="s">
        <v>32</v>
      </c>
      <c r="H14" s="13" t="s">
        <v>32</v>
      </c>
      <c r="I14" s="14">
        <f t="shared" ref="I14:L14" si="0">SUM(I15:I15)</f>
        <v>784</v>
      </c>
      <c r="J14" s="14">
        <f t="shared" si="0"/>
        <v>726</v>
      </c>
      <c r="K14" s="14">
        <f t="shared" si="0"/>
        <v>726</v>
      </c>
      <c r="L14" s="15">
        <f t="shared" si="0"/>
        <v>26</v>
      </c>
      <c r="M14" s="14">
        <f>SUM(M15:M15)</f>
        <v>48015.09</v>
      </c>
      <c r="N14" s="14">
        <f t="shared" ref="N14:R14" si="1">SUM(N15:N15)</f>
        <v>0</v>
      </c>
      <c r="O14" s="14">
        <f t="shared" si="1"/>
        <v>0</v>
      </c>
      <c r="P14" s="14">
        <f t="shared" si="1"/>
        <v>0</v>
      </c>
      <c r="Q14" s="14">
        <f t="shared" si="1"/>
        <v>48015.09</v>
      </c>
      <c r="R14" s="14">
        <f t="shared" si="1"/>
        <v>0</v>
      </c>
      <c r="S14" s="16" t="s">
        <v>33</v>
      </c>
      <c r="T14" s="17" t="s">
        <v>32</v>
      </c>
      <c r="U14" s="17" t="s">
        <v>32</v>
      </c>
    </row>
    <row r="15" spans="1:21" ht="48.75" x14ac:dyDescent="0.25">
      <c r="A15" s="18">
        <v>1</v>
      </c>
      <c r="B15" s="19" t="s">
        <v>34</v>
      </c>
      <c r="C15" s="20" t="s">
        <v>35</v>
      </c>
      <c r="D15" s="21">
        <v>1975</v>
      </c>
      <c r="E15" s="22" t="s">
        <v>32</v>
      </c>
      <c r="F15" s="21" t="s">
        <v>36</v>
      </c>
      <c r="G15" s="21">
        <v>2</v>
      </c>
      <c r="H15" s="21">
        <v>2</v>
      </c>
      <c r="I15" s="23">
        <v>784</v>
      </c>
      <c r="J15" s="23">
        <v>726</v>
      </c>
      <c r="K15" s="23">
        <v>726</v>
      </c>
      <c r="L15" s="24">
        <v>26</v>
      </c>
      <c r="M15" s="16">
        <f t="shared" ref="M15" si="2">SUM(N15:R15)</f>
        <v>48015.09</v>
      </c>
      <c r="N15" s="25">
        <v>0</v>
      </c>
      <c r="O15" s="25">
        <v>0</v>
      </c>
      <c r="P15" s="25">
        <v>0</v>
      </c>
      <c r="Q15" s="16">
        <f>'[1]Таблица 3'!C11</f>
        <v>48015.09</v>
      </c>
      <c r="R15" s="26">
        <v>0</v>
      </c>
      <c r="S15" s="16">
        <f t="shared" ref="S15" si="3">M15/J15</f>
        <v>66.136487603305781</v>
      </c>
      <c r="T15" s="27">
        <v>1173</v>
      </c>
      <c r="U15" s="28" t="s">
        <v>37</v>
      </c>
    </row>
    <row r="16" spans="1:21" ht="18" customHeight="1" x14ac:dyDescent="0.25">
      <c r="A16" s="56"/>
      <c r="B16" s="57" t="s">
        <v>49</v>
      </c>
      <c r="C16" s="58"/>
      <c r="D16" s="58"/>
      <c r="E16" s="58"/>
      <c r="F16" s="58"/>
      <c r="G16" s="58"/>
      <c r="H16" s="58"/>
      <c r="I16" s="59"/>
      <c r="J16" s="59"/>
      <c r="K16" s="59"/>
      <c r="L16" s="60"/>
      <c r="M16" s="61"/>
      <c r="N16" s="59"/>
      <c r="O16" s="59"/>
      <c r="P16" s="59"/>
      <c r="Q16" s="61"/>
      <c r="R16" s="62"/>
      <c r="S16" s="61"/>
      <c r="T16" s="63"/>
      <c r="U16" s="64"/>
    </row>
    <row r="17" spans="1:21" s="3" customFormat="1" ht="24" customHeight="1" x14ac:dyDescent="0.25">
      <c r="A17" s="130" t="s">
        <v>64</v>
      </c>
      <c r="B17" s="130"/>
      <c r="C17" s="29" t="s">
        <v>32</v>
      </c>
      <c r="D17" s="29" t="s">
        <v>32</v>
      </c>
      <c r="E17" s="29" t="s">
        <v>32</v>
      </c>
      <c r="F17" s="29" t="s">
        <v>32</v>
      </c>
      <c r="G17" s="29" t="s">
        <v>32</v>
      </c>
      <c r="H17" s="29" t="s">
        <v>32</v>
      </c>
      <c r="I17" s="30">
        <f>SUM(I18:I21)</f>
        <v>12937.1</v>
      </c>
      <c r="J17" s="30">
        <f t="shared" ref="J17:P17" si="4">SUM(J18:J21)</f>
        <v>11830.42</v>
      </c>
      <c r="K17" s="30">
        <f t="shared" si="4"/>
        <v>11830.42</v>
      </c>
      <c r="L17" s="30">
        <f t="shared" si="4"/>
        <v>382</v>
      </c>
      <c r="M17" s="30">
        <v>2206537.4500000002</v>
      </c>
      <c r="N17" s="30">
        <f t="shared" si="4"/>
        <v>0</v>
      </c>
      <c r="O17" s="30">
        <f t="shared" si="4"/>
        <v>0</v>
      </c>
      <c r="P17" s="30">
        <f t="shared" si="4"/>
        <v>0</v>
      </c>
      <c r="Q17" s="30">
        <v>2206537.4500000002</v>
      </c>
      <c r="R17" s="30">
        <f t="shared" ref="R17" si="5">R18</f>
        <v>0</v>
      </c>
      <c r="S17" s="31" t="s">
        <v>33</v>
      </c>
      <c r="T17" s="32" t="s">
        <v>32</v>
      </c>
      <c r="U17" s="32" t="s">
        <v>32</v>
      </c>
    </row>
    <row r="18" spans="1:21" s="3" customFormat="1" ht="15" customHeight="1" x14ac:dyDescent="0.25">
      <c r="A18" s="33">
        <v>1</v>
      </c>
      <c r="B18" s="34" t="s">
        <v>38</v>
      </c>
      <c r="C18" s="35" t="s">
        <v>35</v>
      </c>
      <c r="D18" s="36">
        <v>1939</v>
      </c>
      <c r="E18" s="36" t="s">
        <v>32</v>
      </c>
      <c r="F18" s="37" t="s">
        <v>39</v>
      </c>
      <c r="G18" s="36">
        <v>2</v>
      </c>
      <c r="H18" s="36">
        <v>2</v>
      </c>
      <c r="I18" s="38">
        <v>486.1</v>
      </c>
      <c r="J18" s="38">
        <v>388.9</v>
      </c>
      <c r="K18" s="38">
        <v>388.9</v>
      </c>
      <c r="L18" s="39">
        <v>15</v>
      </c>
      <c r="M18" s="31">
        <v>43936.45</v>
      </c>
      <c r="N18" s="40">
        <v>0</v>
      </c>
      <c r="O18" s="40">
        <v>0</v>
      </c>
      <c r="P18" s="40">
        <v>0</v>
      </c>
      <c r="Q18" s="31">
        <f>M18</f>
        <v>43936.45</v>
      </c>
      <c r="R18" s="41">
        <v>0</v>
      </c>
      <c r="S18" s="31">
        <f>M18/J18</f>
        <v>112.9762149652867</v>
      </c>
      <c r="T18" s="42">
        <v>1430</v>
      </c>
      <c r="U18" s="43" t="s">
        <v>40</v>
      </c>
    </row>
    <row r="19" spans="1:21" s="3" customFormat="1" ht="60.75" x14ac:dyDescent="0.25">
      <c r="A19" s="33">
        <v>2</v>
      </c>
      <c r="B19" s="34" t="s">
        <v>41</v>
      </c>
      <c r="C19" s="35" t="s">
        <v>42</v>
      </c>
      <c r="D19" s="36"/>
      <c r="E19" s="29" t="s">
        <v>32</v>
      </c>
      <c r="F19" s="44" t="s">
        <v>36</v>
      </c>
      <c r="G19" s="36">
        <v>5</v>
      </c>
      <c r="H19" s="36">
        <v>6</v>
      </c>
      <c r="I19" s="38">
        <v>4440</v>
      </c>
      <c r="J19" s="38">
        <v>4165.1000000000004</v>
      </c>
      <c r="K19" s="38">
        <v>4165.1000000000004</v>
      </c>
      <c r="L19" s="39">
        <v>124</v>
      </c>
      <c r="M19" s="31">
        <v>739010</v>
      </c>
      <c r="N19" s="40">
        <v>0</v>
      </c>
      <c r="O19" s="40">
        <v>0</v>
      </c>
      <c r="P19" s="40">
        <v>0</v>
      </c>
      <c r="Q19" s="31">
        <f>M19</f>
        <v>739010</v>
      </c>
      <c r="R19" s="41">
        <v>0</v>
      </c>
      <c r="S19" s="31">
        <f>M19/J19</f>
        <v>177.42911334661832</v>
      </c>
      <c r="T19" s="42">
        <v>840.44</v>
      </c>
      <c r="U19" s="43" t="s">
        <v>40</v>
      </c>
    </row>
    <row r="20" spans="1:21" s="3" customFormat="1" ht="60.75" x14ac:dyDescent="0.25">
      <c r="A20" s="33">
        <v>3</v>
      </c>
      <c r="B20" s="34" t="s">
        <v>43</v>
      </c>
      <c r="C20" s="35" t="s">
        <v>42</v>
      </c>
      <c r="D20" s="36"/>
      <c r="E20" s="29" t="s">
        <v>32</v>
      </c>
      <c r="F20" s="44" t="s">
        <v>36</v>
      </c>
      <c r="G20" s="36">
        <v>6</v>
      </c>
      <c r="H20" s="36">
        <v>6</v>
      </c>
      <c r="I20" s="38">
        <v>4813</v>
      </c>
      <c r="J20" s="38">
        <v>4495.0200000000004</v>
      </c>
      <c r="K20" s="38">
        <v>4495.0200000000004</v>
      </c>
      <c r="L20" s="39">
        <v>146</v>
      </c>
      <c r="M20" s="31">
        <v>638935</v>
      </c>
      <c r="N20" s="40">
        <v>0</v>
      </c>
      <c r="O20" s="40">
        <v>0</v>
      </c>
      <c r="P20" s="40">
        <v>0</v>
      </c>
      <c r="Q20" s="31">
        <f>M20</f>
        <v>638935</v>
      </c>
      <c r="R20" s="41">
        <v>0</v>
      </c>
      <c r="S20" s="31">
        <f>M20/J20</f>
        <v>142.14286032097743</v>
      </c>
      <c r="T20" s="42">
        <v>271.74</v>
      </c>
      <c r="U20" s="43" t="s">
        <v>40</v>
      </c>
    </row>
    <row r="21" spans="1:21" s="3" customFormat="1" ht="60.75" x14ac:dyDescent="0.25">
      <c r="A21" s="33">
        <v>4</v>
      </c>
      <c r="B21" s="34" t="s">
        <v>44</v>
      </c>
      <c r="C21" s="35" t="s">
        <v>42</v>
      </c>
      <c r="D21" s="36"/>
      <c r="E21" s="29" t="s">
        <v>32</v>
      </c>
      <c r="F21" s="44" t="s">
        <v>36</v>
      </c>
      <c r="G21" s="36">
        <v>5</v>
      </c>
      <c r="H21" s="36">
        <v>4</v>
      </c>
      <c r="I21" s="38">
        <v>3198</v>
      </c>
      <c r="J21" s="38">
        <v>2781.4</v>
      </c>
      <c r="K21" s="38">
        <v>2781.4</v>
      </c>
      <c r="L21" s="39">
        <v>97</v>
      </c>
      <c r="M21" s="31">
        <v>784656</v>
      </c>
      <c r="N21" s="40">
        <v>0</v>
      </c>
      <c r="O21" s="40">
        <v>0</v>
      </c>
      <c r="P21" s="40">
        <v>0</v>
      </c>
      <c r="Q21" s="31">
        <f>M21</f>
        <v>784656</v>
      </c>
      <c r="R21" s="41">
        <v>0</v>
      </c>
      <c r="S21" s="31">
        <f t="shared" ref="S21" si="6">M21/J21</f>
        <v>282.10829078881136</v>
      </c>
      <c r="T21" s="42">
        <v>2533</v>
      </c>
      <c r="U21" s="43" t="s">
        <v>40</v>
      </c>
    </row>
    <row r="22" spans="1:21" s="3" customFormat="1" x14ac:dyDescent="0.25">
      <c r="A22" s="65"/>
      <c r="B22" s="66" t="s">
        <v>50</v>
      </c>
      <c r="C22" s="67"/>
      <c r="D22" s="67"/>
      <c r="E22" s="67"/>
      <c r="F22" s="67"/>
      <c r="G22" s="67"/>
      <c r="H22" s="67"/>
      <c r="I22" s="68"/>
      <c r="J22" s="68"/>
      <c r="K22" s="68"/>
      <c r="L22" s="69"/>
      <c r="M22" s="4"/>
      <c r="N22" s="68"/>
      <c r="O22" s="68"/>
      <c r="P22" s="68"/>
      <c r="Q22" s="4"/>
      <c r="R22" s="6"/>
      <c r="S22" s="4"/>
      <c r="T22" s="5"/>
      <c r="U22" s="70"/>
    </row>
    <row r="23" spans="1:21" s="3" customFormat="1" ht="22.5" customHeight="1" x14ac:dyDescent="0.25">
      <c r="A23" s="130" t="s">
        <v>64</v>
      </c>
      <c r="B23" s="130"/>
      <c r="C23" s="29" t="s">
        <v>32</v>
      </c>
      <c r="D23" s="29" t="s">
        <v>32</v>
      </c>
      <c r="E23" s="29" t="s">
        <v>32</v>
      </c>
      <c r="F23" s="29" t="s">
        <v>32</v>
      </c>
      <c r="G23" s="29" t="s">
        <v>32</v>
      </c>
      <c r="H23" s="29" t="s">
        <v>32</v>
      </c>
      <c r="I23" s="30">
        <f>SUM(I24:I25)</f>
        <v>745.8</v>
      </c>
      <c r="J23" s="30">
        <f>SUM(J24:J25)</f>
        <v>633.70000000000005</v>
      </c>
      <c r="K23" s="30">
        <f>SUM(K24:K25)</f>
        <v>633.70000000000005</v>
      </c>
      <c r="L23" s="30">
        <f>SUM(L24:L25)</f>
        <v>22</v>
      </c>
      <c r="M23" s="30">
        <f>SUM(M24:M25)</f>
        <v>1458704.6</v>
      </c>
      <c r="N23" s="30">
        <v>0</v>
      </c>
      <c r="O23" s="30">
        <v>0</v>
      </c>
      <c r="P23" s="30">
        <v>0</v>
      </c>
      <c r="Q23" s="30">
        <f>SUM(Q24:Q25)</f>
        <v>1458704.6</v>
      </c>
      <c r="R23" s="30">
        <v>0</v>
      </c>
      <c r="S23" s="31" t="s">
        <v>33</v>
      </c>
      <c r="T23" s="32" t="s">
        <v>32</v>
      </c>
      <c r="U23" s="32" t="s">
        <v>32</v>
      </c>
    </row>
    <row r="24" spans="1:21" s="3" customFormat="1" ht="48.75" x14ac:dyDescent="0.25">
      <c r="A24" s="35">
        <v>1</v>
      </c>
      <c r="B24" s="34" t="s">
        <v>38</v>
      </c>
      <c r="C24" s="35" t="s">
        <v>35</v>
      </c>
      <c r="D24" s="36">
        <v>1939</v>
      </c>
      <c r="E24" s="36" t="s">
        <v>32</v>
      </c>
      <c r="F24" s="37" t="s">
        <v>39</v>
      </c>
      <c r="G24" s="36">
        <v>2</v>
      </c>
      <c r="H24" s="36">
        <v>2</v>
      </c>
      <c r="I24" s="38">
        <v>486.1</v>
      </c>
      <c r="J24" s="38">
        <v>388.9</v>
      </c>
      <c r="K24" s="38">
        <v>388.9</v>
      </c>
      <c r="L24" s="39">
        <v>15</v>
      </c>
      <c r="M24" s="31">
        <v>556127</v>
      </c>
      <c r="N24" s="40">
        <v>0</v>
      </c>
      <c r="O24" s="40">
        <v>0</v>
      </c>
      <c r="P24" s="40">
        <v>0</v>
      </c>
      <c r="Q24" s="31">
        <v>556127</v>
      </c>
      <c r="R24" s="41">
        <v>0</v>
      </c>
      <c r="S24" s="31">
        <v>1430</v>
      </c>
      <c r="T24" s="42">
        <v>1430</v>
      </c>
      <c r="U24" s="45" t="s">
        <v>45</v>
      </c>
    </row>
    <row r="25" spans="1:21" s="3" customFormat="1" ht="48.75" x14ac:dyDescent="0.25">
      <c r="A25" s="33">
        <v>2</v>
      </c>
      <c r="B25" s="46" t="s">
        <v>47</v>
      </c>
      <c r="C25" s="44" t="s">
        <v>35</v>
      </c>
      <c r="D25" s="47">
        <v>1984</v>
      </c>
      <c r="E25" s="48" t="s">
        <v>32</v>
      </c>
      <c r="F25" s="47" t="s">
        <v>39</v>
      </c>
      <c r="G25" s="47">
        <v>1</v>
      </c>
      <c r="H25" s="47">
        <v>3</v>
      </c>
      <c r="I25" s="49">
        <v>259.7</v>
      </c>
      <c r="J25" s="49">
        <v>244.8</v>
      </c>
      <c r="K25" s="49">
        <v>244.8</v>
      </c>
      <c r="L25" s="50">
        <v>7</v>
      </c>
      <c r="M25" s="31">
        <v>902577.6</v>
      </c>
      <c r="N25" s="51">
        <v>0</v>
      </c>
      <c r="O25" s="51">
        <v>0</v>
      </c>
      <c r="P25" s="51">
        <v>0</v>
      </c>
      <c r="Q25" s="31">
        <v>902577.6</v>
      </c>
      <c r="R25" s="52">
        <v>0</v>
      </c>
      <c r="S25" s="53">
        <v>3686.9999999999995</v>
      </c>
      <c r="T25" s="54">
        <v>3687</v>
      </c>
      <c r="U25" s="55" t="s">
        <v>48</v>
      </c>
    </row>
  </sheetData>
  <mergeCells count="28">
    <mergeCell ref="P1:U1"/>
    <mergeCell ref="P2:U2"/>
    <mergeCell ref="P3:U3"/>
    <mergeCell ref="A4:U4"/>
    <mergeCell ref="A6:U6"/>
    <mergeCell ref="U8:U11"/>
    <mergeCell ref="D9:D11"/>
    <mergeCell ref="E9:E11"/>
    <mergeCell ref="J9:J10"/>
    <mergeCell ref="K9:K10"/>
    <mergeCell ref="M9:M10"/>
    <mergeCell ref="N9:R9"/>
    <mergeCell ref="G8:G11"/>
    <mergeCell ref="H8:H11"/>
    <mergeCell ref="I8:I10"/>
    <mergeCell ref="J8:K8"/>
    <mergeCell ref="L8:L10"/>
    <mergeCell ref="M8:R8"/>
    <mergeCell ref="D8:E8"/>
    <mergeCell ref="F8:F11"/>
    <mergeCell ref="A14:B14"/>
    <mergeCell ref="A17:B17"/>
    <mergeCell ref="A23:B23"/>
    <mergeCell ref="S8:S10"/>
    <mergeCell ref="T8:T10"/>
    <mergeCell ref="A8:A11"/>
    <mergeCell ref="B8:B11"/>
    <mergeCell ref="C8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view="pageBreakPreview" zoomScale="84" zoomScaleNormal="80" zoomScaleSheetLayoutView="84" workbookViewId="0">
      <selection sqref="A1:Q13"/>
    </sheetView>
  </sheetViews>
  <sheetFormatPr defaultRowHeight="15" x14ac:dyDescent="0.25"/>
  <cols>
    <col min="1" max="1" width="14.5703125" customWidth="1"/>
    <col min="2" max="2" width="15.5703125" customWidth="1"/>
    <col min="3" max="3" width="10.140625" bestFit="1" customWidth="1"/>
    <col min="4" max="4" width="18.7109375" customWidth="1"/>
    <col min="5" max="5" width="10" customWidth="1"/>
    <col min="6" max="6" width="10.140625" customWidth="1"/>
    <col min="7" max="7" width="10.7109375" customWidth="1"/>
    <col min="8" max="8" width="12.7109375" customWidth="1"/>
    <col min="9" max="9" width="12.42578125" customWidth="1"/>
    <col min="13" max="13" width="15.7109375" customWidth="1"/>
    <col min="14" max="14" width="15.5703125" customWidth="1"/>
    <col min="15" max="15" width="12.28515625" customWidth="1"/>
    <col min="16" max="16" width="12.5703125" customWidth="1"/>
    <col min="17" max="17" width="12.42578125" customWidth="1"/>
  </cols>
  <sheetData>
    <row r="2" spans="1:17" ht="36.75" customHeight="1" x14ac:dyDescent="0.25">
      <c r="A2" s="139" t="s">
        <v>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x14ac:dyDescent="0.25">
      <c r="A3" s="71"/>
      <c r="B3" s="72"/>
      <c r="C3" s="72"/>
      <c r="D3" s="72"/>
      <c r="E3" s="73"/>
      <c r="F3" s="142"/>
      <c r="G3" s="142"/>
      <c r="H3" s="142"/>
      <c r="I3" s="73"/>
      <c r="J3" s="72"/>
      <c r="K3" s="143"/>
      <c r="L3" s="143"/>
      <c r="M3" s="143"/>
      <c r="N3" s="72"/>
      <c r="O3" s="72"/>
      <c r="P3" s="72"/>
      <c r="Q3" s="72"/>
    </row>
    <row r="5" spans="1:17" ht="78.75" x14ac:dyDescent="0.25">
      <c r="A5" s="144" t="s">
        <v>3</v>
      </c>
      <c r="B5" s="147" t="s">
        <v>52</v>
      </c>
      <c r="C5" s="150" t="s">
        <v>53</v>
      </c>
      <c r="D5" s="150" t="s">
        <v>54</v>
      </c>
      <c r="E5" s="152" t="s">
        <v>55</v>
      </c>
      <c r="F5" s="153"/>
      <c r="G5" s="153"/>
      <c r="H5" s="153"/>
      <c r="I5" s="154"/>
      <c r="J5" s="152" t="s">
        <v>13</v>
      </c>
      <c r="K5" s="153"/>
      <c r="L5" s="153"/>
      <c r="M5" s="153"/>
      <c r="N5" s="154"/>
      <c r="O5" s="74" t="s">
        <v>56</v>
      </c>
    </row>
    <row r="6" spans="1:17" ht="15.75" x14ac:dyDescent="0.25">
      <c r="A6" s="145"/>
      <c r="B6" s="148"/>
      <c r="C6" s="151"/>
      <c r="D6" s="151"/>
      <c r="E6" s="75" t="s">
        <v>57</v>
      </c>
      <c r="F6" s="76" t="s">
        <v>58</v>
      </c>
      <c r="G6" s="75" t="s">
        <v>59</v>
      </c>
      <c r="H6" s="75" t="s">
        <v>60</v>
      </c>
      <c r="I6" s="75" t="s">
        <v>61</v>
      </c>
      <c r="J6" s="75" t="s">
        <v>57</v>
      </c>
      <c r="K6" s="75" t="s">
        <v>58</v>
      </c>
      <c r="L6" s="75" t="s">
        <v>59</v>
      </c>
      <c r="M6" s="75" t="s">
        <v>60</v>
      </c>
      <c r="N6" s="75" t="s">
        <v>61</v>
      </c>
    </row>
    <row r="7" spans="1:17" ht="15.75" x14ac:dyDescent="0.25">
      <c r="A7" s="146"/>
      <c r="B7" s="149"/>
      <c r="C7" s="75" t="s">
        <v>62</v>
      </c>
      <c r="D7" s="75" t="s">
        <v>28</v>
      </c>
      <c r="E7" s="75" t="s">
        <v>63</v>
      </c>
      <c r="F7" s="75" t="s">
        <v>63</v>
      </c>
      <c r="G7" s="75" t="s">
        <v>63</v>
      </c>
      <c r="H7" s="75" t="s">
        <v>63</v>
      </c>
      <c r="I7" s="75" t="s">
        <v>63</v>
      </c>
      <c r="J7" s="75" t="s">
        <v>29</v>
      </c>
      <c r="K7" s="75" t="s">
        <v>29</v>
      </c>
      <c r="L7" s="75" t="s">
        <v>29</v>
      </c>
      <c r="M7" s="75" t="s">
        <v>29</v>
      </c>
      <c r="N7" s="75" t="s">
        <v>29</v>
      </c>
      <c r="O7" s="77"/>
      <c r="P7" s="77"/>
      <c r="Q7" s="77"/>
    </row>
    <row r="8" spans="1:17" ht="15.75" x14ac:dyDescent="0.25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8">
        <v>12</v>
      </c>
      <c r="M8" s="78">
        <v>13</v>
      </c>
      <c r="N8" s="78">
        <v>14</v>
      </c>
    </row>
    <row r="9" spans="1:17" ht="15.75" x14ac:dyDescent="0.25">
      <c r="A9" s="79"/>
      <c r="B9" s="80">
        <v>2022</v>
      </c>
      <c r="C9" s="81"/>
      <c r="D9" s="82"/>
      <c r="E9" s="82"/>
      <c r="F9" s="82"/>
      <c r="G9" s="82"/>
      <c r="H9" s="82"/>
      <c r="I9" s="82"/>
      <c r="J9" s="83"/>
      <c r="K9" s="83"/>
      <c r="L9" s="83"/>
      <c r="M9" s="83"/>
      <c r="N9" s="83"/>
    </row>
    <row r="10" spans="1:17" ht="25.5" customHeight="1" x14ac:dyDescent="0.25">
      <c r="A10" s="140" t="s">
        <v>66</v>
      </c>
      <c r="B10" s="141"/>
      <c r="C10" s="84">
        <v>748.8</v>
      </c>
      <c r="D10" s="85">
        <v>22</v>
      </c>
      <c r="E10" s="85">
        <v>0</v>
      </c>
      <c r="F10" s="85">
        <v>0</v>
      </c>
      <c r="G10" s="85">
        <v>0</v>
      </c>
      <c r="H10" s="85">
        <v>2</v>
      </c>
      <c r="I10" s="85">
        <v>2</v>
      </c>
      <c r="J10" s="84">
        <v>0</v>
      </c>
      <c r="K10" s="84">
        <v>0</v>
      </c>
      <c r="L10" s="84">
        <v>0</v>
      </c>
      <c r="M10" s="84">
        <v>1458704.6</v>
      </c>
      <c r="N10" s="84">
        <f>M10</f>
        <v>1458704.6</v>
      </c>
    </row>
  </sheetData>
  <mergeCells count="10">
    <mergeCell ref="A10:B10"/>
    <mergeCell ref="A2:Q2"/>
    <mergeCell ref="F3:H3"/>
    <mergeCell ref="K3:M3"/>
    <mergeCell ref="A5:A7"/>
    <mergeCell ref="B5:B7"/>
    <mergeCell ref="C5:C6"/>
    <mergeCell ref="D5:D6"/>
    <mergeCell ref="E5:I5"/>
    <mergeCell ref="J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view="pageBreakPreview" zoomScale="80" zoomScaleNormal="70" zoomScaleSheetLayoutView="80" workbookViewId="0">
      <selection activeCell="A2" sqref="A2:S23"/>
    </sheetView>
  </sheetViews>
  <sheetFormatPr defaultRowHeight="15" x14ac:dyDescent="0.25"/>
  <cols>
    <col min="2" max="2" width="17.5703125" customWidth="1"/>
    <col min="3" max="3" width="14" customWidth="1"/>
    <col min="4" max="4" width="14.5703125" customWidth="1"/>
    <col min="5" max="5" width="12.7109375" customWidth="1"/>
    <col min="6" max="6" width="12.85546875" customWidth="1"/>
    <col min="7" max="7" width="13.140625" customWidth="1"/>
    <col min="8" max="8" width="12.85546875" customWidth="1"/>
    <col min="9" max="9" width="15.42578125" customWidth="1"/>
    <col min="10" max="10" width="12.5703125" customWidth="1"/>
    <col min="11" max="11" width="14.140625" customWidth="1"/>
    <col min="12" max="13" width="13.42578125" customWidth="1"/>
    <col min="14" max="15" width="15" customWidth="1"/>
    <col min="16" max="16" width="17.28515625" customWidth="1"/>
    <col min="17" max="17" width="14" customWidth="1"/>
    <col min="18" max="18" width="15" customWidth="1"/>
    <col min="19" max="19" width="13.28515625" customWidth="1"/>
  </cols>
  <sheetData>
    <row r="1" spans="1:19" x14ac:dyDescent="0.25">
      <c r="H1" s="3"/>
    </row>
    <row r="2" spans="1:19" ht="15.75" x14ac:dyDescent="0.25">
      <c r="H2" s="3"/>
      <c r="S2" s="86"/>
    </row>
    <row r="3" spans="1:19" ht="33" customHeight="1" x14ac:dyDescent="0.25">
      <c r="A3" s="139" t="s">
        <v>67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5.75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10.5" customHeight="1" x14ac:dyDescent="0.25">
      <c r="A5" s="87"/>
      <c r="B5" s="87"/>
      <c r="C5" s="87"/>
      <c r="D5" s="87"/>
      <c r="E5" s="87"/>
      <c r="F5" s="87"/>
      <c r="G5" s="87"/>
      <c r="H5" s="88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37.5" customHeight="1" x14ac:dyDescent="0.25">
      <c r="A6" s="156" t="s">
        <v>3</v>
      </c>
      <c r="B6" s="156" t="s">
        <v>4</v>
      </c>
      <c r="C6" s="156" t="s">
        <v>68</v>
      </c>
      <c r="D6" s="156" t="s">
        <v>69</v>
      </c>
      <c r="E6" s="156"/>
      <c r="F6" s="156"/>
      <c r="G6" s="156"/>
      <c r="H6" s="156"/>
      <c r="I6" s="156"/>
      <c r="J6" s="157"/>
      <c r="K6" s="157"/>
      <c r="L6" s="157"/>
      <c r="M6" s="157"/>
      <c r="N6" s="157"/>
      <c r="O6" s="157"/>
      <c r="P6" s="156" t="s">
        <v>70</v>
      </c>
      <c r="Q6" s="157"/>
      <c r="R6" s="157"/>
      <c r="S6" s="157"/>
    </row>
    <row r="7" spans="1:19" x14ac:dyDescent="0.25">
      <c r="A7" s="156"/>
      <c r="B7" s="156"/>
      <c r="C7" s="156"/>
      <c r="D7" s="159" t="s">
        <v>71</v>
      </c>
      <c r="E7" s="161" t="s">
        <v>21</v>
      </c>
      <c r="F7" s="162"/>
      <c r="G7" s="162"/>
      <c r="H7" s="162"/>
      <c r="I7" s="163"/>
      <c r="J7" s="164" t="s">
        <v>72</v>
      </c>
      <c r="K7" s="165"/>
      <c r="L7" s="159" t="s">
        <v>73</v>
      </c>
      <c r="M7" s="159" t="s">
        <v>74</v>
      </c>
      <c r="N7" s="159" t="s">
        <v>75</v>
      </c>
      <c r="O7" s="159" t="s">
        <v>76</v>
      </c>
      <c r="P7" s="159" t="s">
        <v>77</v>
      </c>
      <c r="Q7" s="159" t="s">
        <v>78</v>
      </c>
      <c r="R7" s="159" t="s">
        <v>79</v>
      </c>
      <c r="S7" s="159" t="s">
        <v>80</v>
      </c>
    </row>
    <row r="8" spans="1:19" ht="81" customHeight="1" x14ac:dyDescent="0.25">
      <c r="A8" s="157"/>
      <c r="B8" s="157"/>
      <c r="C8" s="157"/>
      <c r="D8" s="160"/>
      <c r="E8" s="89" t="s">
        <v>81</v>
      </c>
      <c r="F8" s="89" t="s">
        <v>82</v>
      </c>
      <c r="G8" s="89" t="s">
        <v>83</v>
      </c>
      <c r="H8" s="90" t="s">
        <v>84</v>
      </c>
      <c r="I8" s="89" t="s">
        <v>85</v>
      </c>
      <c r="J8" s="166"/>
      <c r="K8" s="167"/>
      <c r="L8" s="160"/>
      <c r="M8" s="160"/>
      <c r="N8" s="160"/>
      <c r="O8" s="160"/>
      <c r="P8" s="160"/>
      <c r="Q8" s="160"/>
      <c r="R8" s="160"/>
      <c r="S8" s="160"/>
    </row>
    <row r="9" spans="1:19" ht="21" customHeight="1" x14ac:dyDescent="0.25">
      <c r="A9" s="158"/>
      <c r="B9" s="158"/>
      <c r="C9" s="89" t="s">
        <v>29</v>
      </c>
      <c r="D9" s="89" t="s">
        <v>29</v>
      </c>
      <c r="E9" s="89" t="s">
        <v>29</v>
      </c>
      <c r="F9" s="89" t="s">
        <v>29</v>
      </c>
      <c r="G9" s="89" t="s">
        <v>29</v>
      </c>
      <c r="H9" s="90" t="s">
        <v>29</v>
      </c>
      <c r="I9" s="89" t="s">
        <v>29</v>
      </c>
      <c r="J9" s="89" t="s">
        <v>63</v>
      </c>
      <c r="K9" s="89" t="s">
        <v>29</v>
      </c>
      <c r="L9" s="89" t="s">
        <v>29</v>
      </c>
      <c r="M9" s="89" t="s">
        <v>29</v>
      </c>
      <c r="N9" s="89" t="s">
        <v>29</v>
      </c>
      <c r="O9" s="89" t="s">
        <v>29</v>
      </c>
      <c r="P9" s="89" t="s">
        <v>29</v>
      </c>
      <c r="Q9" s="89" t="s">
        <v>29</v>
      </c>
      <c r="R9" s="89" t="s">
        <v>29</v>
      </c>
      <c r="S9" s="89" t="s">
        <v>86</v>
      </c>
    </row>
    <row r="10" spans="1:19" x14ac:dyDescent="0.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2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</row>
    <row r="11" spans="1:19" x14ac:dyDescent="0.25">
      <c r="A11" s="93"/>
      <c r="B11" s="93" t="s">
        <v>31</v>
      </c>
      <c r="C11" s="94"/>
      <c r="D11" s="91"/>
      <c r="E11" s="91"/>
      <c r="F11" s="91"/>
      <c r="G11" s="91"/>
      <c r="H11" s="92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02" customFormat="1" ht="42" customHeight="1" x14ac:dyDescent="0.2">
      <c r="A12" s="171" t="s">
        <v>64</v>
      </c>
      <c r="B12" s="171"/>
      <c r="C12" s="101">
        <f>C13</f>
        <v>279295.2</v>
      </c>
      <c r="D12" s="101">
        <f>C13</f>
        <v>279295.2</v>
      </c>
      <c r="E12" s="101">
        <f>C13</f>
        <v>279295.2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</row>
    <row r="13" spans="1:19" s="103" customFormat="1" ht="25.5" x14ac:dyDescent="0.2">
      <c r="A13" s="104">
        <v>1</v>
      </c>
      <c r="B13" s="105" t="s">
        <v>34</v>
      </c>
      <c r="C13" s="106">
        <f>D13+F13+H13+J13+L13+N13+O13+P13+Q13+R13</f>
        <v>279295.2</v>
      </c>
      <c r="D13" s="95">
        <f>E13</f>
        <v>279295.2</v>
      </c>
      <c r="E13" s="95">
        <v>279295.2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</row>
    <row r="14" spans="1:19" s="103" customFormat="1" ht="12.75" x14ac:dyDescent="0.2">
      <c r="A14" s="174" t="s">
        <v>49</v>
      </c>
      <c r="B14" s="175"/>
      <c r="C14" s="91"/>
      <c r="D14" s="91"/>
      <c r="E14" s="91"/>
      <c r="F14" s="91"/>
      <c r="G14" s="91"/>
      <c r="H14" s="92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19" s="103" customFormat="1" ht="33.75" customHeight="1" x14ac:dyDescent="0.25">
      <c r="A15" s="172" t="s">
        <v>66</v>
      </c>
      <c r="B15" s="173"/>
      <c r="C15" s="101">
        <f>SUM(C16:C19)</f>
        <v>2206537.4500000002</v>
      </c>
      <c r="D15" s="96">
        <f>SUM(D16:D19)</f>
        <v>1377945</v>
      </c>
      <c r="E15" s="96">
        <v>0</v>
      </c>
      <c r="F15" s="96">
        <v>0</v>
      </c>
      <c r="G15" s="96">
        <f>G16</f>
        <v>492882</v>
      </c>
      <c r="H15" s="111">
        <f>SUM(H16:H19)</f>
        <v>885063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f>N19</f>
        <v>784656</v>
      </c>
      <c r="O15" s="96">
        <v>0</v>
      </c>
      <c r="P15" s="96">
        <f>P18</f>
        <v>43936.45</v>
      </c>
      <c r="Q15" s="96">
        <v>0</v>
      </c>
      <c r="R15" s="96">
        <v>0</v>
      </c>
      <c r="S15" s="96">
        <v>0</v>
      </c>
    </row>
    <row r="16" spans="1:19" s="103" customFormat="1" ht="25.5" x14ac:dyDescent="0.2">
      <c r="A16" s="107">
        <v>1</v>
      </c>
      <c r="B16" s="107" t="s">
        <v>41</v>
      </c>
      <c r="C16" s="108">
        <f>D16</f>
        <v>739010</v>
      </c>
      <c r="D16" s="98">
        <f>G16+H16</f>
        <v>739010</v>
      </c>
      <c r="E16" s="98">
        <v>0</v>
      </c>
      <c r="F16" s="98">
        <v>0</v>
      </c>
      <c r="G16" s="98">
        <v>492882</v>
      </c>
      <c r="H16" s="97">
        <v>246128</v>
      </c>
      <c r="I16" s="98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</row>
    <row r="17" spans="1:19" s="103" customFormat="1" ht="25.5" x14ac:dyDescent="0.2">
      <c r="A17" s="107">
        <v>2</v>
      </c>
      <c r="B17" s="109" t="s">
        <v>43</v>
      </c>
      <c r="C17" s="108">
        <f>D17</f>
        <v>638935</v>
      </c>
      <c r="D17" s="98">
        <f>H17</f>
        <v>638935</v>
      </c>
      <c r="E17" s="98">
        <v>0</v>
      </c>
      <c r="F17" s="98">
        <v>0</v>
      </c>
      <c r="G17" s="98">
        <v>0</v>
      </c>
      <c r="H17" s="97">
        <v>638935</v>
      </c>
      <c r="I17" s="98">
        <v>0</v>
      </c>
      <c r="J17" s="99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</row>
    <row r="18" spans="1:19" s="103" customFormat="1" ht="28.5" x14ac:dyDescent="0.2">
      <c r="A18" s="110">
        <v>3</v>
      </c>
      <c r="B18" s="109" t="s">
        <v>87</v>
      </c>
      <c r="C18" s="106">
        <f>D18+F18+H18+J18+L18+N18+O18+P18+Q18+R18</f>
        <v>43936.45</v>
      </c>
      <c r="D18" s="98">
        <v>0</v>
      </c>
      <c r="E18" s="98">
        <v>0</v>
      </c>
      <c r="F18" s="98">
        <v>0</v>
      </c>
      <c r="G18" s="98">
        <v>0</v>
      </c>
      <c r="H18" s="97">
        <v>0</v>
      </c>
      <c r="I18" s="98">
        <v>0</v>
      </c>
      <c r="J18" s="99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43936.45</v>
      </c>
      <c r="Q18" s="98">
        <v>0</v>
      </c>
      <c r="R18" s="98">
        <v>0</v>
      </c>
      <c r="S18" s="98">
        <v>0</v>
      </c>
    </row>
    <row r="19" spans="1:19" s="103" customFormat="1" ht="25.5" x14ac:dyDescent="0.2">
      <c r="A19" s="110">
        <v>4</v>
      </c>
      <c r="B19" s="109" t="s">
        <v>44</v>
      </c>
      <c r="C19" s="106">
        <f>N19</f>
        <v>784656</v>
      </c>
      <c r="D19" s="98">
        <v>0</v>
      </c>
      <c r="E19" s="98">
        <v>0</v>
      </c>
      <c r="F19" s="98">
        <v>0</v>
      </c>
      <c r="G19" s="98">
        <v>0</v>
      </c>
      <c r="H19" s="97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784656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</row>
    <row r="20" spans="1:19" s="103" customFormat="1" ht="15" customHeight="1" x14ac:dyDescent="0.2">
      <c r="A20" s="168" t="s">
        <v>50</v>
      </c>
      <c r="B20" s="168"/>
      <c r="C20" s="98"/>
      <c r="D20" s="98"/>
      <c r="E20" s="98"/>
      <c r="F20" s="98"/>
      <c r="G20" s="98"/>
      <c r="H20" s="97"/>
      <c r="I20" s="98"/>
      <c r="J20" s="99"/>
      <c r="K20" s="98"/>
      <c r="L20" s="98"/>
      <c r="M20" s="98"/>
      <c r="N20" s="98"/>
      <c r="O20" s="98"/>
      <c r="P20" s="98"/>
      <c r="Q20" s="98"/>
      <c r="R20" s="98"/>
      <c r="S20" s="98"/>
    </row>
    <row r="21" spans="1:19" s="102" customFormat="1" ht="24" customHeight="1" x14ac:dyDescent="0.2">
      <c r="A21" s="169" t="s">
        <v>64</v>
      </c>
      <c r="B21" s="170"/>
      <c r="C21" s="100">
        <f t="shared" ref="C21:K21" si="0">SUM(C22:C23)</f>
        <v>1525397.93</v>
      </c>
      <c r="D21" s="100">
        <f t="shared" si="0"/>
        <v>0</v>
      </c>
      <c r="E21" s="100">
        <f t="shared" si="0"/>
        <v>0</v>
      </c>
      <c r="F21" s="100">
        <f t="shared" si="0"/>
        <v>0</v>
      </c>
      <c r="G21" s="100">
        <f t="shared" si="0"/>
        <v>0</v>
      </c>
      <c r="H21" s="100">
        <f t="shared" si="0"/>
        <v>0</v>
      </c>
      <c r="I21" s="100">
        <f t="shared" si="0"/>
        <v>0</v>
      </c>
      <c r="J21" s="100">
        <f t="shared" si="0"/>
        <v>0</v>
      </c>
      <c r="K21" s="100">
        <f t="shared" si="0"/>
        <v>0</v>
      </c>
      <c r="L21" s="100">
        <f>L22</f>
        <v>556127</v>
      </c>
      <c r="M21" s="100">
        <f>SUM(M22:M23)</f>
        <v>0</v>
      </c>
      <c r="N21" s="100">
        <f>SUM(N22:N23)</f>
        <v>902577.6</v>
      </c>
      <c r="O21" s="100">
        <f>SUM(O22:O23)</f>
        <v>0</v>
      </c>
      <c r="P21" s="100">
        <f>SUM(SUM(P22:P23))</f>
        <v>66693.33</v>
      </c>
      <c r="Q21" s="100">
        <f>SUM(Q22:Q23)</f>
        <v>0</v>
      </c>
      <c r="R21" s="100">
        <f>SUM(R22:R23)</f>
        <v>0</v>
      </c>
      <c r="S21" s="100">
        <f>SUM(S22:S23)</f>
        <v>0</v>
      </c>
    </row>
    <row r="22" spans="1:19" s="103" customFormat="1" ht="25.5" x14ac:dyDescent="0.2">
      <c r="A22" s="110">
        <v>3</v>
      </c>
      <c r="B22" s="109" t="s">
        <v>38</v>
      </c>
      <c r="C22" s="98">
        <f t="shared" ref="C22:C23" si="1">D22+K22+L22+M22+N22+O22+P22+Q22+R22+S22</f>
        <v>556127</v>
      </c>
      <c r="D22" s="98">
        <f t="shared" ref="D22:D23" si="2">E22+F22+G22+H22+I22</f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556127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</row>
    <row r="23" spans="1:19" s="103" customFormat="1" ht="38.25" customHeight="1" x14ac:dyDescent="0.2">
      <c r="A23" s="110">
        <v>5</v>
      </c>
      <c r="B23" s="109" t="s">
        <v>99</v>
      </c>
      <c r="C23" s="98">
        <f t="shared" si="1"/>
        <v>969270.92999999993</v>
      </c>
      <c r="D23" s="98">
        <f t="shared" si="2"/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902577.6</v>
      </c>
      <c r="O23" s="98">
        <v>0</v>
      </c>
      <c r="P23" s="98">
        <v>66693.33</v>
      </c>
      <c r="Q23" s="98">
        <v>0</v>
      </c>
      <c r="R23" s="98">
        <v>0</v>
      </c>
      <c r="S23" s="98">
        <v>0</v>
      </c>
    </row>
  </sheetData>
  <mergeCells count="23">
    <mergeCell ref="A20:B20"/>
    <mergeCell ref="A21:B21"/>
    <mergeCell ref="R7:R8"/>
    <mergeCell ref="S7:S8"/>
    <mergeCell ref="A12:B12"/>
    <mergeCell ref="A15:B15"/>
    <mergeCell ref="A14:B14"/>
    <mergeCell ref="L7:L8"/>
    <mergeCell ref="M7:M8"/>
    <mergeCell ref="N7:N8"/>
    <mergeCell ref="O7:O8"/>
    <mergeCell ref="P7:P8"/>
    <mergeCell ref="Q7:Q8"/>
    <mergeCell ref="A3:S3"/>
    <mergeCell ref="A4:S4"/>
    <mergeCell ref="A6:A9"/>
    <mergeCell ref="B6:B9"/>
    <mergeCell ref="C6:C8"/>
    <mergeCell ref="D6:O6"/>
    <mergeCell ref="P6:S6"/>
    <mergeCell ref="D7:D8"/>
    <mergeCell ref="E7:I7"/>
    <mergeCell ref="J7:K8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sqref="A1:H22"/>
    </sheetView>
  </sheetViews>
  <sheetFormatPr defaultRowHeight="15" x14ac:dyDescent="0.25"/>
  <cols>
    <col min="1" max="1" width="5.85546875" customWidth="1"/>
    <col min="2" max="2" width="18.28515625" customWidth="1"/>
    <col min="3" max="3" width="17.42578125" customWidth="1"/>
    <col min="4" max="4" width="21.5703125" customWidth="1"/>
    <col min="5" max="5" width="21.7109375" customWidth="1"/>
    <col min="6" max="6" width="18.85546875" customWidth="1"/>
    <col min="7" max="7" width="17" customWidth="1"/>
    <col min="8" max="8" width="20.28515625" customWidth="1"/>
  </cols>
  <sheetData>
    <row r="1" spans="1:19" x14ac:dyDescent="0.25">
      <c r="A1" s="183" t="s">
        <v>3</v>
      </c>
      <c r="B1" s="184" t="s">
        <v>4</v>
      </c>
      <c r="C1" s="118"/>
      <c r="D1" s="185" t="s">
        <v>69</v>
      </c>
      <c r="E1" s="186"/>
      <c r="F1" s="186"/>
      <c r="G1" s="186"/>
      <c r="H1" s="186"/>
    </row>
    <row r="2" spans="1:19" x14ac:dyDescent="0.25">
      <c r="A2" s="183"/>
      <c r="B2" s="184"/>
      <c r="C2" s="183" t="s">
        <v>91</v>
      </c>
      <c r="D2" s="183"/>
      <c r="E2" s="183"/>
      <c r="F2" s="183"/>
      <c r="G2" s="183"/>
      <c r="H2" s="183"/>
    </row>
    <row r="3" spans="1:19" x14ac:dyDescent="0.25">
      <c r="A3" s="183"/>
      <c r="B3" s="184"/>
      <c r="C3" s="176" t="s">
        <v>92</v>
      </c>
      <c r="D3" s="176"/>
      <c r="E3" s="176"/>
      <c r="F3" s="176"/>
      <c r="G3" s="176"/>
      <c r="H3" s="176"/>
    </row>
    <row r="4" spans="1:19" x14ac:dyDescent="0.25">
      <c r="A4" s="183"/>
      <c r="B4" s="184"/>
      <c r="C4" s="176"/>
      <c r="D4" s="176" t="s">
        <v>93</v>
      </c>
      <c r="E4" s="176" t="s">
        <v>94</v>
      </c>
      <c r="F4" s="176" t="s">
        <v>83</v>
      </c>
      <c r="G4" s="176" t="s">
        <v>84</v>
      </c>
      <c r="H4" s="176" t="s">
        <v>85</v>
      </c>
    </row>
    <row r="5" spans="1:19" ht="23.25" customHeight="1" x14ac:dyDescent="0.25">
      <c r="A5" s="183"/>
      <c r="B5" s="184"/>
      <c r="C5" s="176"/>
      <c r="D5" s="176"/>
      <c r="E5" s="176"/>
      <c r="F5" s="176"/>
      <c r="G5" s="176"/>
      <c r="H5" s="176"/>
    </row>
    <row r="6" spans="1:19" x14ac:dyDescent="0.25">
      <c r="A6" s="183"/>
      <c r="B6" s="184"/>
      <c r="C6" s="119" t="s">
        <v>29</v>
      </c>
      <c r="D6" s="119" t="s">
        <v>29</v>
      </c>
      <c r="E6" s="119" t="s">
        <v>29</v>
      </c>
      <c r="F6" s="119" t="s">
        <v>29</v>
      </c>
      <c r="G6" s="119" t="s">
        <v>29</v>
      </c>
      <c r="H6" s="119" t="s">
        <v>29</v>
      </c>
    </row>
    <row r="7" spans="1:19" x14ac:dyDescent="0.25">
      <c r="A7" s="120" t="s">
        <v>95</v>
      </c>
      <c r="B7" s="121" t="s">
        <v>96</v>
      </c>
      <c r="C7" s="120"/>
      <c r="D7" s="120"/>
      <c r="E7" s="120"/>
      <c r="F7" s="120"/>
      <c r="G7" s="120"/>
      <c r="H7" s="120"/>
    </row>
    <row r="8" spans="1:19" s="112" customFormat="1" ht="15" customHeight="1" x14ac:dyDescent="0.25">
      <c r="A8" s="177" t="s">
        <v>97</v>
      </c>
      <c r="B8" s="178"/>
      <c r="C8" s="122"/>
      <c r="D8" s="123"/>
      <c r="E8" s="123"/>
      <c r="F8" s="123"/>
      <c r="G8" s="123"/>
      <c r="H8" s="123"/>
    </row>
    <row r="9" spans="1:19" ht="30.75" customHeight="1" x14ac:dyDescent="0.25">
      <c r="A9" s="179" t="s">
        <v>66</v>
      </c>
      <c r="B9" s="180"/>
      <c r="C9" s="124">
        <f>SUM(C10:C13)</f>
        <v>1377945</v>
      </c>
      <c r="D9" s="124">
        <v>0</v>
      </c>
      <c r="E9" s="124">
        <v>0</v>
      </c>
      <c r="F9" s="124">
        <f>F10</f>
        <v>492882</v>
      </c>
      <c r="G9" s="124">
        <f>SUM(G10:G13)</f>
        <v>885063</v>
      </c>
      <c r="H9" s="124">
        <v>0</v>
      </c>
    </row>
    <row r="10" spans="1:19" ht="26.25" x14ac:dyDescent="0.25">
      <c r="A10" s="107">
        <v>1</v>
      </c>
      <c r="B10" s="107" t="s">
        <v>41</v>
      </c>
      <c r="C10" s="125">
        <v>739010</v>
      </c>
      <c r="D10" s="125">
        <v>0</v>
      </c>
      <c r="E10" s="125">
        <v>0</v>
      </c>
      <c r="F10" s="125">
        <v>492882</v>
      </c>
      <c r="G10" s="125">
        <v>246128</v>
      </c>
      <c r="H10" s="125">
        <v>0</v>
      </c>
    </row>
    <row r="11" spans="1:19" ht="26.25" x14ac:dyDescent="0.25">
      <c r="A11" s="107">
        <v>2</v>
      </c>
      <c r="B11" s="109" t="s">
        <v>43</v>
      </c>
      <c r="C11" s="125">
        <v>638935</v>
      </c>
      <c r="D11" s="125">
        <v>0</v>
      </c>
      <c r="E11" s="125">
        <v>0</v>
      </c>
      <c r="F11" s="125">
        <v>0</v>
      </c>
      <c r="G11" s="125">
        <v>638935</v>
      </c>
      <c r="H11" s="125">
        <v>0</v>
      </c>
    </row>
    <row r="12" spans="1:19" ht="29.25" x14ac:dyDescent="0.25">
      <c r="A12" s="110">
        <v>3</v>
      </c>
      <c r="B12" s="109" t="s">
        <v>87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</row>
    <row r="13" spans="1:19" ht="26.25" x14ac:dyDescent="0.25">
      <c r="A13" s="113">
        <v>4</v>
      </c>
      <c r="B13" s="114" t="s">
        <v>44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</row>
    <row r="14" spans="1:19" s="117" customFormat="1" ht="15" customHeight="1" x14ac:dyDescent="0.2">
      <c r="A14" s="168" t="s">
        <v>50</v>
      </c>
      <c r="B14" s="168"/>
      <c r="C14" s="98"/>
      <c r="D14" s="98"/>
      <c r="E14" s="98"/>
      <c r="F14" s="98"/>
      <c r="G14" s="98"/>
      <c r="H14" s="97"/>
      <c r="I14" s="115"/>
      <c r="J14" s="116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 ht="30.75" customHeight="1" x14ac:dyDescent="0.25">
      <c r="A15" s="181" t="s">
        <v>66</v>
      </c>
      <c r="B15" s="182"/>
      <c r="C15" s="127">
        <f>SUM(C16:C19)</f>
        <v>0</v>
      </c>
      <c r="D15" s="127">
        <v>0</v>
      </c>
      <c r="E15" s="127">
        <v>0</v>
      </c>
      <c r="F15" s="127">
        <f>F16</f>
        <v>0</v>
      </c>
      <c r="G15" s="127">
        <f>SUM(G16:G19)</f>
        <v>0</v>
      </c>
      <c r="H15" s="127">
        <v>0</v>
      </c>
    </row>
    <row r="16" spans="1:19" ht="29.25" x14ac:dyDescent="0.25">
      <c r="A16" s="110">
        <v>1</v>
      </c>
      <c r="B16" s="109" t="s">
        <v>88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</row>
    <row r="17" spans="1:8" ht="29.25" x14ac:dyDescent="0.25">
      <c r="A17" s="110">
        <v>2</v>
      </c>
      <c r="B17" s="109" t="s">
        <v>89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</row>
    <row r="18" spans="1:8" ht="26.25" x14ac:dyDescent="0.25">
      <c r="A18" s="110">
        <v>3</v>
      </c>
      <c r="B18" s="109" t="s">
        <v>38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</row>
    <row r="19" spans="1:8" ht="26.25" x14ac:dyDescent="0.25">
      <c r="A19" s="110">
        <v>4</v>
      </c>
      <c r="B19" s="109" t="s">
        <v>46</v>
      </c>
      <c r="C19" s="128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</row>
    <row r="20" spans="1:8" ht="26.25" x14ac:dyDescent="0.25">
      <c r="A20" s="110">
        <v>5</v>
      </c>
      <c r="B20" s="109" t="s">
        <v>47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</row>
    <row r="21" spans="1:8" ht="29.25" x14ac:dyDescent="0.25">
      <c r="A21" s="110">
        <v>6</v>
      </c>
      <c r="B21" s="109" t="s">
        <v>90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</row>
  </sheetData>
  <mergeCells count="15">
    <mergeCell ref="H4:H5"/>
    <mergeCell ref="A8:B8"/>
    <mergeCell ref="A9:B9"/>
    <mergeCell ref="A14:B14"/>
    <mergeCell ref="A15:B15"/>
    <mergeCell ref="A1:A6"/>
    <mergeCell ref="B1:B6"/>
    <mergeCell ref="D1:H1"/>
    <mergeCell ref="C2:H2"/>
    <mergeCell ref="C3:C5"/>
    <mergeCell ref="D3:H3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Таблица1</vt:lpstr>
      <vt:lpstr>Таблица2</vt:lpstr>
      <vt:lpstr>Таблица3</vt:lpstr>
      <vt:lpstr>Таблица3.1</vt:lpstr>
      <vt:lpstr>Таблица1!Область_печати</vt:lpstr>
      <vt:lpstr>Таблица2!Область_печати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2022-07-29T02:42:37Z</dcterms:modified>
</cp:coreProperties>
</file>